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3560" windowHeight="7500" firstSheet="2" activeTab="2"/>
  </bookViews>
  <sheets>
    <sheet name="2009" sheetId="1" state="hidden" r:id="rId1"/>
    <sheet name="2013-15  (2)" sheetId="2" state="hidden" r:id="rId2"/>
    <sheet name="2013-15 " sheetId="3" r:id="rId3"/>
    <sheet name="2012-14" sheetId="4" state="hidden" r:id="rId4"/>
  </sheets>
  <definedNames>
    <definedName name="_xlnm.Print_Area" localSheetId="2">'2013-15 '!$A$1:$D$10</definedName>
  </definedNames>
  <calcPr fullCalcOnLoad="1"/>
</workbook>
</file>

<file path=xl/sharedStrings.xml><?xml version="1.0" encoding="utf-8"?>
<sst xmlns="http://schemas.openxmlformats.org/spreadsheetml/2006/main" count="98" uniqueCount="50">
  <si>
    <t>(тыс. руб)</t>
  </si>
  <si>
    <t>Показатели</t>
  </si>
  <si>
    <t>% исполнения</t>
  </si>
  <si>
    <t>Утверждено</t>
  </si>
  <si>
    <t>Ожидаемое исполнение</t>
  </si>
  <si>
    <t>ДОХОДЫ</t>
  </si>
  <si>
    <t>Областной бюджет</t>
  </si>
  <si>
    <t>Собственные доходы</t>
  </si>
  <si>
    <t>в том числе:</t>
  </si>
  <si>
    <t xml:space="preserve"> - налоговые</t>
  </si>
  <si>
    <t>- неналоговые</t>
  </si>
  <si>
    <t>Безвозмездные поступления</t>
  </si>
  <si>
    <t>ВСЕГО ДОХОДОВ</t>
  </si>
  <si>
    <t>Местные  бюджеты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</si>
  <si>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</si>
  <si>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</si>
  <si>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</si>
  <si>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</si>
  <si>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</si>
  <si>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</si>
  <si>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</si>
  <si>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Образование 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</si>
  <si>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</si>
  <si>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</si>
  <si>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</si>
  <si>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Межбюджетные трансферты</t>
  </si>
  <si>
    <t xml:space="preserve"> ВСЕГО РАСХОДОВ</t>
  </si>
  <si>
    <t>Результат исполнения бюджета (дефицит "--", профицит "+")</t>
  </si>
  <si>
    <t>Ожидаемое исполнение областного бюджета и местных бюджетов Ярославской области  за 2009 год</t>
  </si>
  <si>
    <t>(тыс. руб.)</t>
  </si>
  <si>
    <t xml:space="preserve">Доходы консолидированного бюджета </t>
  </si>
  <si>
    <t>собственные</t>
  </si>
  <si>
    <t>безвозмездные</t>
  </si>
  <si>
    <t>Расходы консолидированного бюджета</t>
  </si>
  <si>
    <t>Дефицит (-) профицит (+)</t>
  </si>
  <si>
    <t xml:space="preserve">Расходы за счет средств от предпринимательской и иной приносящей доход деятельности </t>
  </si>
  <si>
    <t>Бюджет 2009</t>
  </si>
  <si>
    <t>Факт 2008</t>
  </si>
  <si>
    <t>консолидированный</t>
  </si>
  <si>
    <t>областной</t>
  </si>
  <si>
    <t>Прогноз основных характеристик консолидированного бюджета Ярославской области на 2012 год и на плановый период 2013 и 2014 годов</t>
  </si>
  <si>
    <t>Прогноз основных характеристик консолидированного бюджета Ярославской области на 2013 год и на плановый период 2014 и 2015 годов</t>
  </si>
  <si>
    <t xml:space="preserve">Доходы  бюджета Кукобойского сельского поселения </t>
  </si>
  <si>
    <t>Расходы  бюджета Кукобойского сельского поселения</t>
  </si>
  <si>
    <t>Глава Кукобойского сельского поселения                                               Е.Ю.Чистобородова</t>
  </si>
  <si>
    <t xml:space="preserve">Прогноз основных характеристик  бюджета  Кукобойского сельского поселения Ярославской области на 2014 год </t>
  </si>
  <si>
    <t>2014 год</t>
  </si>
  <si>
    <t>22935105</t>
  </si>
  <si>
    <t>17465105</t>
  </si>
  <si>
    <t>33739844,8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</si>
</sst>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0000"/>
    <numFmt numFmtId="166" formatCode="[$-F800]dddd\,\ mmmm\ dd\,\ yyyy"/>
    <numFmt numFmtId="167" formatCode="#,##0.0"/>
    <numFmt numFmtId="168" formatCode="#,##0.000"/>
    <numFmt numFmtId="169" formatCode="#,##0.0000"/>
    <numFmt numFmtId="170" formatCode="#,##0.00000"/>
    <numFmt numFmtId="171" formatCode="#,##0.00000000"/>
    <numFmt numFmtId="172" formatCode="#,##0.000000000"/>
    <numFmt numFmtId="173" formatCode="#,##0.0000000000"/>
    <numFmt numFmtId="174" formatCode="#,##0.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3" fontId="8" fillId="0" borderId="12" xfId="0" applyNumberFormat="1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7" fillId="0" borderId="12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8" fillId="0" borderId="12" xfId="0" applyNumberFormat="1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3" fontId="9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174" fontId="3" fillId="0" borderId="0" xfId="0" applyNumberFormat="1" applyFont="1" applyAlignment="1">
      <alignment/>
    </xf>
    <xf numFmtId="3" fontId="2" fillId="0" borderId="12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3" fontId="2" fillId="33" borderId="12" xfId="0" applyNumberFormat="1" applyFont="1" applyFill="1" applyBorder="1" applyAlignment="1">
      <alignment vertical="top"/>
    </xf>
    <xf numFmtId="3" fontId="9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 vertical="top"/>
    </xf>
    <xf numFmtId="49" fontId="9" fillId="33" borderId="12" xfId="0" applyNumberFormat="1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8">
      <selection activeCell="H47" sqref="H47"/>
    </sheetView>
  </sheetViews>
  <sheetFormatPr defaultColWidth="9.140625" defaultRowHeight="15"/>
  <cols>
    <col min="1" max="1" width="49.00390625" style="15" customWidth="1"/>
    <col min="2" max="2" width="11.28125" style="15" customWidth="1"/>
    <col min="3" max="3" width="11.140625" style="15" customWidth="1"/>
    <col min="4" max="4" width="11.00390625" style="15" customWidth="1"/>
    <col min="5" max="5" width="10.8515625" style="15" customWidth="1"/>
    <col min="6" max="16384" width="9.140625" style="1" customWidth="1"/>
  </cols>
  <sheetData>
    <row r="1" spans="1:5" ht="56.25" customHeight="1">
      <c r="A1" s="48" t="s">
        <v>28</v>
      </c>
      <c r="B1" s="48"/>
      <c r="C1" s="48"/>
      <c r="D1" s="48"/>
      <c r="E1" s="48"/>
    </row>
    <row r="2" spans="1:5" s="3" customFormat="1" ht="14.25">
      <c r="A2" s="2"/>
      <c r="B2" s="2"/>
      <c r="C2" s="2"/>
      <c r="D2" s="2"/>
      <c r="E2" s="2"/>
    </row>
    <row r="3" spans="1:5" ht="15">
      <c r="A3" s="4"/>
      <c r="B3" s="2"/>
      <c r="C3" s="2"/>
      <c r="D3" s="2"/>
      <c r="E3" s="5" t="s">
        <v>0</v>
      </c>
    </row>
    <row r="4" spans="1:5" ht="12.75">
      <c r="A4" s="49" t="s">
        <v>1</v>
      </c>
      <c r="B4" s="55" t="s">
        <v>37</v>
      </c>
      <c r="C4" s="50" t="s">
        <v>36</v>
      </c>
      <c r="D4" s="51"/>
      <c r="E4" s="52" t="s">
        <v>2</v>
      </c>
    </row>
    <row r="5" spans="1:5" ht="25.5">
      <c r="A5" s="49"/>
      <c r="B5" s="56"/>
      <c r="C5" s="6" t="s">
        <v>3</v>
      </c>
      <c r="D5" s="6" t="s">
        <v>4</v>
      </c>
      <c r="E5" s="53"/>
    </row>
    <row r="6" spans="1:5" ht="12.75">
      <c r="A6" s="54" t="s">
        <v>5</v>
      </c>
      <c r="B6" s="54"/>
      <c r="C6" s="54"/>
      <c r="D6" s="54"/>
      <c r="E6" s="54"/>
    </row>
    <row r="7" spans="1:5" ht="12.75">
      <c r="A7" s="7" t="s">
        <v>6</v>
      </c>
      <c r="B7" s="7"/>
      <c r="C7" s="7"/>
      <c r="D7" s="7"/>
      <c r="E7" s="7"/>
    </row>
    <row r="8" spans="1:5" ht="15.75">
      <c r="A8" s="8" t="s">
        <v>7</v>
      </c>
      <c r="B8" s="9">
        <f>SUM(B10:B11)</f>
        <v>20020905</v>
      </c>
      <c r="C8" s="9">
        <f>SUM(C10:C11)</f>
        <v>23569866</v>
      </c>
      <c r="D8" s="9">
        <f>SUM(D10:D11)</f>
        <v>20782281</v>
      </c>
      <c r="E8" s="9">
        <f>D8/C8*100</f>
        <v>88.17309780208339</v>
      </c>
    </row>
    <row r="9" spans="1:5" ht="15.75">
      <c r="A9" s="10" t="s">
        <v>8</v>
      </c>
      <c r="B9" s="9"/>
      <c r="C9" s="9"/>
      <c r="D9" s="9"/>
      <c r="E9" s="9"/>
    </row>
    <row r="10" spans="1:5" ht="15.75">
      <c r="A10" s="10" t="s">
        <v>9</v>
      </c>
      <c r="B10" s="9">
        <v>19273940</v>
      </c>
      <c r="C10" s="9">
        <v>22389282</v>
      </c>
      <c r="D10" s="9">
        <v>20386201</v>
      </c>
      <c r="E10" s="9">
        <f>D10/C10*100</f>
        <v>91.05339331560522</v>
      </c>
    </row>
    <row r="11" spans="1:5" ht="15.75">
      <c r="A11" s="11" t="s">
        <v>10</v>
      </c>
      <c r="B11" s="9">
        <v>746965</v>
      </c>
      <c r="C11" s="9">
        <v>1180584</v>
      </c>
      <c r="D11" s="9">
        <v>396080</v>
      </c>
      <c r="E11" s="9">
        <f>D11/C11*100</f>
        <v>33.54949753681229</v>
      </c>
    </row>
    <row r="12" spans="1:5" ht="15.75">
      <c r="A12" s="8" t="s">
        <v>11</v>
      </c>
      <c r="B12" s="9">
        <v>8158281</v>
      </c>
      <c r="C12" s="9">
        <v>15893871</v>
      </c>
      <c r="D12" s="9">
        <v>19893871</v>
      </c>
      <c r="E12" s="9">
        <f>D12/C12*100</f>
        <v>125.16693384512809</v>
      </c>
    </row>
    <row r="13" spans="1:5" ht="34.5" customHeight="1">
      <c r="A13" s="8" t="s">
        <v>35</v>
      </c>
      <c r="B13" s="9"/>
      <c r="C13" s="19"/>
      <c r="D13" s="19"/>
      <c r="E13" s="19"/>
    </row>
    <row r="14" spans="1:5" ht="15.75">
      <c r="A14" s="8" t="s">
        <v>12</v>
      </c>
      <c r="B14" s="9">
        <f>B8+B12</f>
        <v>28179186</v>
      </c>
      <c r="C14" s="9">
        <f>C8+C12</f>
        <v>39463737</v>
      </c>
      <c r="D14" s="9">
        <f>D8+D12</f>
        <v>40676152</v>
      </c>
      <c r="E14" s="9">
        <f>D14/C14*100</f>
        <v>103.07222552187594</v>
      </c>
    </row>
    <row r="15" spans="1:5" ht="12.75">
      <c r="A15" s="7"/>
      <c r="B15" s="7"/>
      <c r="C15" s="12"/>
      <c r="D15" s="12"/>
      <c r="E15" s="12"/>
    </row>
    <row r="16" spans="1:5" ht="12.75">
      <c r="A16" s="7" t="s">
        <v>13</v>
      </c>
      <c r="B16" s="7"/>
      <c r="C16" s="12"/>
      <c r="D16" s="12"/>
      <c r="E16" s="12"/>
    </row>
    <row r="17" spans="1:5" s="13" customFormat="1" ht="15.75">
      <c r="A17" s="8" t="s">
        <v>7</v>
      </c>
      <c r="B17" s="9">
        <f>SUM(B19:B20)</f>
        <v>14075394</v>
      </c>
      <c r="C17" s="9">
        <f>SUM(C19:C20)</f>
        <v>13025239</v>
      </c>
      <c r="D17" s="9">
        <f>SUM(D19:D20)</f>
        <v>10656365</v>
      </c>
      <c r="E17" s="9">
        <f aca="true" t="shared" si="0" ref="E17:E22">D17/C17*100</f>
        <v>81.81320127791896</v>
      </c>
    </row>
    <row r="18" spans="1:5" ht="15.75">
      <c r="A18" s="10" t="s">
        <v>8</v>
      </c>
      <c r="B18" s="10"/>
      <c r="C18" s="9"/>
      <c r="D18" s="9"/>
      <c r="E18" s="9"/>
    </row>
    <row r="19" spans="1:5" ht="15.75">
      <c r="A19" s="10" t="s">
        <v>9</v>
      </c>
      <c r="B19" s="9">
        <v>9833464</v>
      </c>
      <c r="C19" s="9">
        <v>8522333</v>
      </c>
      <c r="D19" s="9">
        <v>8002914</v>
      </c>
      <c r="E19" s="9">
        <f t="shared" si="0"/>
        <v>93.90520177984128</v>
      </c>
    </row>
    <row r="20" spans="1:5" ht="15.75">
      <c r="A20" s="11" t="s">
        <v>10</v>
      </c>
      <c r="B20" s="9">
        <v>4241930</v>
      </c>
      <c r="C20" s="9">
        <v>4502906</v>
      </c>
      <c r="D20" s="9">
        <v>2653451</v>
      </c>
      <c r="E20" s="9">
        <f t="shared" si="0"/>
        <v>58.9275236924777</v>
      </c>
    </row>
    <row r="21" spans="1:5" ht="15.75">
      <c r="A21" s="8" t="s">
        <v>11</v>
      </c>
      <c r="B21" s="9">
        <v>12761643</v>
      </c>
      <c r="C21" s="9">
        <v>19181951</v>
      </c>
      <c r="D21" s="9">
        <f>21330984-2209870</f>
        <v>19121114</v>
      </c>
      <c r="E21" s="9">
        <f t="shared" si="0"/>
        <v>99.68284248041297</v>
      </c>
    </row>
    <row r="22" spans="1:5" ht="15.75">
      <c r="A22" s="8" t="s">
        <v>12</v>
      </c>
      <c r="B22" s="9">
        <f>B17+B21</f>
        <v>26837037</v>
      </c>
      <c r="C22" s="9">
        <f>C17+C21</f>
        <v>32207190</v>
      </c>
      <c r="D22" s="9">
        <f>D17+D21</f>
        <v>29777479</v>
      </c>
      <c r="E22" s="9">
        <f t="shared" si="0"/>
        <v>92.45599817928853</v>
      </c>
    </row>
    <row r="23" spans="1:5" ht="12.75">
      <c r="A23" s="45"/>
      <c r="B23" s="46"/>
      <c r="C23" s="46"/>
      <c r="D23" s="46"/>
      <c r="E23" s="47"/>
    </row>
    <row r="24" spans="1:5" ht="12.75">
      <c r="A24" s="41" t="s">
        <v>14</v>
      </c>
      <c r="B24" s="42"/>
      <c r="C24" s="42"/>
      <c r="D24" s="42"/>
      <c r="E24" s="43"/>
    </row>
    <row r="25" spans="1:5" ht="12.75">
      <c r="A25" s="7" t="s">
        <v>6</v>
      </c>
      <c r="B25" s="7"/>
      <c r="C25" s="7"/>
      <c r="D25" s="7"/>
      <c r="E25" s="7"/>
    </row>
    <row r="26" spans="1:5" ht="15.75">
      <c r="A26" s="10" t="s">
        <v>15</v>
      </c>
      <c r="B26" s="9">
        <v>1849167</v>
      </c>
      <c r="C26" s="9">
        <v>3103250</v>
      </c>
      <c r="D26" s="9">
        <v>3074710</v>
      </c>
      <c r="E26" s="9">
        <f>D26/C26*100</f>
        <v>99.08031902038186</v>
      </c>
    </row>
    <row r="27" spans="1:5" ht="15.75">
      <c r="A27" s="10" t="s">
        <v>16</v>
      </c>
      <c r="B27" s="9">
        <v>20746</v>
      </c>
      <c r="C27" s="9">
        <v>17104</v>
      </c>
      <c r="D27" s="9">
        <v>16973</v>
      </c>
      <c r="E27" s="9">
        <f aca="true" t="shared" si="1" ref="E27:E38">D27/C27*100</f>
        <v>99.23409728718428</v>
      </c>
    </row>
    <row r="28" spans="1:5" ht="31.5">
      <c r="A28" s="10" t="s">
        <v>17</v>
      </c>
      <c r="B28" s="9">
        <v>1089400</v>
      </c>
      <c r="C28" s="9">
        <v>1130894</v>
      </c>
      <c r="D28" s="9">
        <v>1110906</v>
      </c>
      <c r="E28" s="9">
        <f t="shared" si="1"/>
        <v>98.23254876230664</v>
      </c>
    </row>
    <row r="29" spans="1:5" ht="15.75">
      <c r="A29" s="10" t="s">
        <v>18</v>
      </c>
      <c r="B29" s="9">
        <v>4492804</v>
      </c>
      <c r="C29" s="9">
        <v>6983529</v>
      </c>
      <c r="D29" s="9">
        <v>6773152</v>
      </c>
      <c r="E29" s="9">
        <f t="shared" si="1"/>
        <v>96.98752593423755</v>
      </c>
    </row>
    <row r="30" spans="1:5" ht="15.75">
      <c r="A30" s="10" t="s">
        <v>19</v>
      </c>
      <c r="B30" s="9">
        <v>119622</v>
      </c>
      <c r="C30" s="9">
        <v>694357</v>
      </c>
      <c r="D30" s="9">
        <v>686823</v>
      </c>
      <c r="E30" s="9">
        <f t="shared" si="1"/>
        <v>98.91496737269156</v>
      </c>
    </row>
    <row r="31" spans="1:5" ht="15.75">
      <c r="A31" s="10" t="s">
        <v>20</v>
      </c>
      <c r="B31" s="9">
        <v>43766</v>
      </c>
      <c r="C31" s="9">
        <v>43372</v>
      </c>
      <c r="D31" s="9">
        <v>43210</v>
      </c>
      <c r="E31" s="9">
        <f t="shared" si="1"/>
        <v>99.62648713455685</v>
      </c>
    </row>
    <row r="32" spans="1:5" ht="15.75">
      <c r="A32" s="10" t="s">
        <v>21</v>
      </c>
      <c r="B32" s="9">
        <v>1736747</v>
      </c>
      <c r="C32" s="9">
        <v>1958139</v>
      </c>
      <c r="D32" s="9">
        <v>1941121</v>
      </c>
      <c r="E32" s="9">
        <f t="shared" si="1"/>
        <v>99.13090950131732</v>
      </c>
    </row>
    <row r="33" spans="1:5" ht="31.5">
      <c r="A33" s="10" t="s">
        <v>22</v>
      </c>
      <c r="B33" s="9">
        <v>448521</v>
      </c>
      <c r="C33" s="9">
        <v>1685910</v>
      </c>
      <c r="D33" s="9">
        <v>1678988</v>
      </c>
      <c r="E33" s="9">
        <f t="shared" si="1"/>
        <v>99.58942055032594</v>
      </c>
    </row>
    <row r="34" spans="1:5" ht="15.75">
      <c r="A34" s="10" t="s">
        <v>23</v>
      </c>
      <c r="B34" s="9">
        <v>2701820</v>
      </c>
      <c r="C34" s="9">
        <v>3051024</v>
      </c>
      <c r="D34" s="9">
        <v>3030472</v>
      </c>
      <c r="E34" s="9">
        <f t="shared" si="1"/>
        <v>99.3263900906712</v>
      </c>
    </row>
    <row r="35" spans="1:5" ht="15.75">
      <c r="A35" s="10" t="s">
        <v>24</v>
      </c>
      <c r="B35" s="9">
        <v>1812606</v>
      </c>
      <c r="C35" s="9">
        <v>2219658</v>
      </c>
      <c r="D35" s="9">
        <v>2200264.84</v>
      </c>
      <c r="E35" s="9">
        <f t="shared" si="1"/>
        <v>99.1262996371513</v>
      </c>
    </row>
    <row r="36" spans="1:5" ht="15.75">
      <c r="A36" s="10" t="s">
        <v>25</v>
      </c>
      <c r="B36" s="9">
        <v>14747932</v>
      </c>
      <c r="C36" s="9">
        <v>21391821</v>
      </c>
      <c r="D36" s="9">
        <v>21330984</v>
      </c>
      <c r="E36" s="9">
        <f t="shared" si="1"/>
        <v>99.71560625904638</v>
      </c>
    </row>
    <row r="37" spans="1:5" ht="47.25">
      <c r="A37" s="10" t="s">
        <v>35</v>
      </c>
      <c r="B37" s="10"/>
      <c r="C37" s="19"/>
      <c r="D37" s="19"/>
      <c r="E37" s="9"/>
    </row>
    <row r="38" spans="1:5" ht="15.75">
      <c r="A38" s="8" t="s">
        <v>26</v>
      </c>
      <c r="B38" s="14">
        <f>SUM(B26:B36)</f>
        <v>29063131</v>
      </c>
      <c r="C38" s="14">
        <f>SUM(C26:C36)</f>
        <v>42279058</v>
      </c>
      <c r="D38" s="14">
        <v>41887604</v>
      </c>
      <c r="E38" s="9">
        <f t="shared" si="1"/>
        <v>99.07411844417157</v>
      </c>
    </row>
    <row r="39" spans="1:5" ht="31.5">
      <c r="A39" s="8" t="s">
        <v>27</v>
      </c>
      <c r="B39" s="14">
        <f>B14-B38</f>
        <v>-883945</v>
      </c>
      <c r="C39" s="14">
        <f>C14-C38</f>
        <v>-2815321</v>
      </c>
      <c r="D39" s="14">
        <f>D14-D38</f>
        <v>-1211452</v>
      </c>
      <c r="E39" s="14"/>
    </row>
    <row r="40" spans="1:5" ht="15.75">
      <c r="A40" s="44"/>
      <c r="B40" s="44"/>
      <c r="C40" s="44"/>
      <c r="D40" s="44"/>
      <c r="E40" s="44"/>
    </row>
    <row r="41" spans="1:5" ht="15.75">
      <c r="A41" s="20"/>
      <c r="B41" s="20"/>
      <c r="C41" s="20"/>
      <c r="D41" s="20"/>
      <c r="E41" s="20"/>
    </row>
    <row r="42" spans="1:5" ht="15.75">
      <c r="A42" s="20"/>
      <c r="B42" s="20"/>
      <c r="C42" s="20"/>
      <c r="D42" s="20"/>
      <c r="E42" s="20"/>
    </row>
    <row r="43" spans="1:5" ht="15.75">
      <c r="A43" s="7" t="s">
        <v>13</v>
      </c>
      <c r="B43" s="7"/>
      <c r="C43" s="9"/>
      <c r="D43" s="14"/>
      <c r="E43" s="14"/>
    </row>
    <row r="44" spans="1:5" ht="15.75">
      <c r="A44" s="10" t="s">
        <v>15</v>
      </c>
      <c r="B44" s="9">
        <v>2201653</v>
      </c>
      <c r="C44" s="9">
        <v>2279008</v>
      </c>
      <c r="D44" s="9">
        <v>2098531</v>
      </c>
      <c r="E44" s="9">
        <f aca="true" t="shared" si="2" ref="E44:E53">D44/C44*100</f>
        <v>92.08089660062623</v>
      </c>
    </row>
    <row r="45" spans="1:5" ht="15.75">
      <c r="A45" s="10" t="s">
        <v>16</v>
      </c>
      <c r="B45" s="9">
        <v>9366</v>
      </c>
      <c r="C45" s="9">
        <v>10434</v>
      </c>
      <c r="D45" s="9">
        <v>9347</v>
      </c>
      <c r="E45" s="9">
        <f t="shared" si="2"/>
        <v>89.58213532681619</v>
      </c>
    </row>
    <row r="46" spans="1:5" ht="31.5">
      <c r="A46" s="10" t="s">
        <v>17</v>
      </c>
      <c r="B46" s="9">
        <v>394757</v>
      </c>
      <c r="C46" s="9">
        <v>454120</v>
      </c>
      <c r="D46" s="9">
        <v>420249</v>
      </c>
      <c r="E46" s="9">
        <f t="shared" si="2"/>
        <v>92.54139874922927</v>
      </c>
    </row>
    <row r="47" spans="1:5" ht="15.75">
      <c r="A47" s="10" t="s">
        <v>18</v>
      </c>
      <c r="B47" s="9">
        <v>1863967</v>
      </c>
      <c r="C47" s="9">
        <v>4340062</v>
      </c>
      <c r="D47" s="9">
        <v>4013341</v>
      </c>
      <c r="E47" s="9">
        <f t="shared" si="2"/>
        <v>92.47197390267696</v>
      </c>
    </row>
    <row r="48" spans="1:5" ht="15.75">
      <c r="A48" s="10" t="s">
        <v>19</v>
      </c>
      <c r="B48" s="9">
        <v>7016847</v>
      </c>
      <c r="C48" s="9">
        <v>6815775</v>
      </c>
      <c r="D48" s="9">
        <v>6167847</v>
      </c>
      <c r="E48" s="9">
        <f t="shared" si="2"/>
        <v>90.4937002761975</v>
      </c>
    </row>
    <row r="49" spans="1:5" ht="15.75">
      <c r="A49" s="10" t="s">
        <v>20</v>
      </c>
      <c r="B49" s="9">
        <v>142735</v>
      </c>
      <c r="C49" s="9">
        <v>55206</v>
      </c>
      <c r="D49" s="9">
        <v>50065</v>
      </c>
      <c r="E49" s="9">
        <f t="shared" si="2"/>
        <v>90.68760641959207</v>
      </c>
    </row>
    <row r="50" spans="1:5" ht="15.75">
      <c r="A50" s="10" t="s">
        <v>21</v>
      </c>
      <c r="B50" s="9">
        <v>8122383</v>
      </c>
      <c r="C50" s="9">
        <v>9551478</v>
      </c>
      <c r="D50" s="9">
        <v>9047358.22</v>
      </c>
      <c r="E50" s="9">
        <f t="shared" si="2"/>
        <v>94.72207568294667</v>
      </c>
    </row>
    <row r="51" spans="1:5" ht="31.5">
      <c r="A51" s="10" t="s">
        <v>22</v>
      </c>
      <c r="B51" s="9">
        <v>1303557</v>
      </c>
      <c r="C51" s="9">
        <v>1018813</v>
      </c>
      <c r="D51" s="9">
        <v>955519.74</v>
      </c>
      <c r="E51" s="9">
        <f t="shared" si="2"/>
        <v>93.78754884360525</v>
      </c>
    </row>
    <row r="52" spans="1:5" ht="15.75">
      <c r="A52" s="10" t="s">
        <v>23</v>
      </c>
      <c r="B52" s="9">
        <v>3058936</v>
      </c>
      <c r="C52" s="9">
        <v>2885784</v>
      </c>
      <c r="D52" s="9">
        <v>2734125.16</v>
      </c>
      <c r="E52" s="9">
        <f t="shared" si="2"/>
        <v>94.74462260515686</v>
      </c>
    </row>
    <row r="53" spans="1:5" ht="15.75">
      <c r="A53" s="10" t="s">
        <v>24</v>
      </c>
      <c r="B53" s="9">
        <v>4069671</v>
      </c>
      <c r="C53" s="9">
        <v>6411000</v>
      </c>
      <c r="D53" s="9">
        <v>6074077</v>
      </c>
      <c r="E53" s="9">
        <f t="shared" si="2"/>
        <v>94.74461082514428</v>
      </c>
    </row>
    <row r="54" spans="1:5" ht="15.75" hidden="1">
      <c r="A54" s="10" t="s">
        <v>25</v>
      </c>
      <c r="B54" s="10"/>
      <c r="C54" s="9"/>
      <c r="D54" s="9"/>
      <c r="E54" s="9"/>
    </row>
    <row r="55" spans="1:5" ht="15.75">
      <c r="A55" s="8" t="s">
        <v>26</v>
      </c>
      <c r="B55" s="14">
        <f>SUM(B43:B54)</f>
        <v>28183872</v>
      </c>
      <c r="C55" s="14">
        <f>SUM(C43:C54)</f>
        <v>33821680</v>
      </c>
      <c r="D55" s="14">
        <f>SUM(D43:D54)</f>
        <v>31570460.119999997</v>
      </c>
      <c r="E55" s="14"/>
    </row>
    <row r="56" spans="1:5" ht="31.5">
      <c r="A56" s="8" t="s">
        <v>27</v>
      </c>
      <c r="B56" s="14">
        <f>B22-B55</f>
        <v>-1346835</v>
      </c>
      <c r="C56" s="14">
        <f>C22-C55</f>
        <v>-1614490</v>
      </c>
      <c r="D56" s="14">
        <f>D22-D55</f>
        <v>-1792981.1199999973</v>
      </c>
      <c r="E56" s="14"/>
    </row>
  </sheetData>
  <sheetProtection/>
  <mergeCells count="9">
    <mergeCell ref="A24:E24"/>
    <mergeCell ref="A40:E40"/>
    <mergeCell ref="A23:E23"/>
    <mergeCell ref="A1:E1"/>
    <mergeCell ref="A4:A5"/>
    <mergeCell ref="C4:D4"/>
    <mergeCell ref="E4:E5"/>
    <mergeCell ref="A6:E6"/>
    <mergeCell ref="B4:B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6" sqref="B6"/>
    </sheetView>
  </sheetViews>
  <sheetFormatPr defaultColWidth="33.140625" defaultRowHeight="15"/>
  <cols>
    <col min="1" max="1" width="39.28125" style="1" customWidth="1"/>
    <col min="2" max="2" width="18.8515625" style="1" bestFit="1" customWidth="1"/>
    <col min="3" max="3" width="15.00390625" style="1" customWidth="1"/>
    <col min="4" max="4" width="18.421875" style="1" customWidth="1"/>
    <col min="5" max="5" width="17.140625" style="1" customWidth="1"/>
    <col min="6" max="6" width="18.28125" style="1" customWidth="1"/>
    <col min="7" max="7" width="14.28125" style="1" customWidth="1"/>
    <col min="8" max="16384" width="33.140625" style="1" customWidth="1"/>
  </cols>
  <sheetData>
    <row r="1" spans="1:7" ht="44.25" customHeight="1">
      <c r="A1" s="57" t="s">
        <v>41</v>
      </c>
      <c r="B1" s="57"/>
      <c r="C1" s="57"/>
      <c r="D1" s="57"/>
      <c r="E1" s="57"/>
      <c r="F1" s="57"/>
      <c r="G1" s="57"/>
    </row>
    <row r="2" spans="4:6" ht="15.75">
      <c r="D2" s="16"/>
      <c r="E2" s="16"/>
      <c r="F2" s="17" t="s">
        <v>29</v>
      </c>
    </row>
    <row r="3" spans="1:7" ht="18.75">
      <c r="A3" s="58" t="s">
        <v>1</v>
      </c>
      <c r="B3" s="60">
        <v>2013</v>
      </c>
      <c r="C3" s="61"/>
      <c r="D3" s="60">
        <v>2014</v>
      </c>
      <c r="E3" s="61"/>
      <c r="F3" s="31">
        <v>2015</v>
      </c>
      <c r="G3" s="30"/>
    </row>
    <row r="4" spans="1:7" ht="18" customHeight="1" hidden="1">
      <c r="A4" s="59"/>
      <c r="B4" s="22" t="s">
        <v>38</v>
      </c>
      <c r="C4" s="22" t="s">
        <v>39</v>
      </c>
      <c r="D4" s="22" t="s">
        <v>38</v>
      </c>
      <c r="E4" s="22" t="s">
        <v>39</v>
      </c>
      <c r="F4" s="22" t="s">
        <v>38</v>
      </c>
      <c r="G4" s="22" t="s">
        <v>39</v>
      </c>
    </row>
    <row r="5" spans="1:7" ht="38.25" customHeight="1">
      <c r="A5" s="29" t="s">
        <v>30</v>
      </c>
      <c r="B5" s="28">
        <f aca="true" t="shared" si="0" ref="B5:G5">B6+B7</f>
        <v>56357036.2</v>
      </c>
      <c r="C5" s="28">
        <f t="shared" si="0"/>
        <v>43746829.2</v>
      </c>
      <c r="D5" s="28">
        <f t="shared" si="0"/>
        <v>60256459.5</v>
      </c>
      <c r="E5" s="28">
        <f t="shared" si="0"/>
        <v>46918964.5</v>
      </c>
      <c r="F5" s="28">
        <f t="shared" si="0"/>
        <v>64568559.2</v>
      </c>
      <c r="G5" s="28">
        <f t="shared" si="0"/>
        <v>50339815.2</v>
      </c>
    </row>
    <row r="6" spans="1:7" ht="18.75">
      <c r="A6" s="21" t="s">
        <v>31</v>
      </c>
      <c r="B6" s="23">
        <v>52835268</v>
      </c>
      <c r="C6" s="23">
        <v>40225061</v>
      </c>
      <c r="D6" s="23">
        <v>57954696</v>
      </c>
      <c r="E6" s="23">
        <v>44617201</v>
      </c>
      <c r="F6" s="23">
        <v>62353492</v>
      </c>
      <c r="G6" s="23">
        <v>48124748</v>
      </c>
    </row>
    <row r="7" spans="1:7" ht="18.75">
      <c r="A7" s="21" t="s">
        <v>32</v>
      </c>
      <c r="B7" s="23">
        <f>3523507-1738.8</f>
        <v>3521768.2</v>
      </c>
      <c r="C7" s="23">
        <f>3523507-1738.8</f>
        <v>3521768.2</v>
      </c>
      <c r="D7" s="23">
        <f>2303502.3-1738.8</f>
        <v>2301763.5</v>
      </c>
      <c r="E7" s="23">
        <f>2303502.3-1738.8</f>
        <v>2301763.5</v>
      </c>
      <c r="F7" s="23">
        <f>2216806-1738.8</f>
        <v>2215067.2</v>
      </c>
      <c r="G7" s="23">
        <f>2216806-1738.8</f>
        <v>2215067.2</v>
      </c>
    </row>
    <row r="8" spans="1:7" ht="38.25" customHeight="1">
      <c r="A8" s="29" t="s">
        <v>33</v>
      </c>
      <c r="B8" s="24">
        <v>64849575</v>
      </c>
      <c r="C8" s="24">
        <v>47684043.82800001</v>
      </c>
      <c r="D8" s="24">
        <v>63942497.43589743</v>
      </c>
      <c r="E8" s="24">
        <v>49875148</v>
      </c>
      <c r="F8" s="24">
        <v>64442108.97435897</v>
      </c>
      <c r="G8" s="24">
        <v>50264845</v>
      </c>
    </row>
    <row r="9" spans="1:7" ht="18.75">
      <c r="A9" s="27" t="s">
        <v>34</v>
      </c>
      <c r="B9" s="24">
        <f aca="true" t="shared" si="1" ref="B9:G9">B5-B8</f>
        <v>-8492538.799999997</v>
      </c>
      <c r="C9" s="24">
        <f t="shared" si="1"/>
        <v>-3937214.628000006</v>
      </c>
      <c r="D9" s="25">
        <f t="shared" si="1"/>
        <v>-3686037.9358974323</v>
      </c>
      <c r="E9" s="25">
        <f t="shared" si="1"/>
        <v>-2956183.5</v>
      </c>
      <c r="F9" s="24">
        <f t="shared" si="1"/>
        <v>126450.22564103454</v>
      </c>
      <c r="G9" s="24">
        <f t="shared" si="1"/>
        <v>74970.20000000298</v>
      </c>
    </row>
    <row r="11" spans="2:6" ht="12.75" hidden="1">
      <c r="B11" s="18"/>
      <c r="C11" s="18"/>
      <c r="D11" s="18">
        <f>D6*0.03</f>
        <v>1738640.88</v>
      </c>
      <c r="E11" s="18"/>
      <c r="F11" s="18"/>
    </row>
    <row r="12" spans="2:6" ht="12.75">
      <c r="B12" s="18"/>
      <c r="C12" s="18"/>
      <c r="D12" s="18"/>
      <c r="E12" s="18"/>
      <c r="F12" s="26"/>
    </row>
    <row r="13" spans="2:7" ht="12.75">
      <c r="B13" s="18"/>
      <c r="C13" s="18"/>
      <c r="D13" s="18"/>
      <c r="E13" s="18"/>
      <c r="F13" s="18"/>
      <c r="G13" s="18"/>
    </row>
    <row r="14" spans="3:7" ht="12.75">
      <c r="C14" s="18"/>
      <c r="E14" s="18"/>
      <c r="G14" s="18"/>
    </row>
    <row r="15" spans="3:7" ht="12.75">
      <c r="C15" s="18"/>
      <c r="E15" s="18"/>
      <c r="G15" s="18"/>
    </row>
    <row r="16" spans="3:7" ht="12.75">
      <c r="C16" s="18"/>
      <c r="E16" s="18"/>
      <c r="G16" s="18"/>
    </row>
  </sheetData>
  <sheetProtection/>
  <mergeCells count="4">
    <mergeCell ref="A1:G1"/>
    <mergeCell ref="A3:A4"/>
    <mergeCell ref="B3:C3"/>
    <mergeCell ref="D3:E3"/>
  </mergeCells>
  <printOptions/>
  <pageMargins left="0.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="110" zoomScaleSheetLayoutView="110" zoomScalePageLayoutView="0" workbookViewId="0" topLeftCell="A1">
      <selection activeCell="B9" sqref="B9"/>
    </sheetView>
  </sheetViews>
  <sheetFormatPr defaultColWidth="33.140625" defaultRowHeight="15"/>
  <cols>
    <col min="1" max="1" width="39.28125" style="1" customWidth="1"/>
    <col min="2" max="2" width="47.28125" style="1" customWidth="1"/>
    <col min="3" max="3" width="15.00390625" style="1" hidden="1" customWidth="1"/>
    <col min="4" max="4" width="17.140625" style="1" hidden="1" customWidth="1"/>
    <col min="5" max="5" width="14.28125" style="1" hidden="1" customWidth="1"/>
    <col min="6" max="16384" width="33.140625" style="1" customWidth="1"/>
  </cols>
  <sheetData>
    <row r="1" spans="1:5" ht="63.75" customHeight="1">
      <c r="A1" s="57" t="s">
        <v>45</v>
      </c>
      <c r="B1" s="57"/>
      <c r="C1" s="57"/>
      <c r="D1" s="57"/>
      <c r="E1" s="57"/>
    </row>
    <row r="2" ht="15.75">
      <c r="D2" s="16"/>
    </row>
    <row r="3" spans="1:5" ht="18.75">
      <c r="A3" s="62" t="s">
        <v>1</v>
      </c>
      <c r="B3" s="64" t="s">
        <v>46</v>
      </c>
      <c r="C3" s="65"/>
      <c r="D3" s="40"/>
      <c r="E3" s="30"/>
    </row>
    <row r="4" spans="1:5" ht="18" customHeight="1" hidden="1">
      <c r="A4" s="63"/>
      <c r="B4" s="22" t="s">
        <v>38</v>
      </c>
      <c r="C4" s="22" t="s">
        <v>39</v>
      </c>
      <c r="D4" s="22" t="s">
        <v>39</v>
      </c>
      <c r="E4" s="22" t="s">
        <v>39</v>
      </c>
    </row>
    <row r="5" spans="1:5" ht="38.25" customHeight="1">
      <c r="A5" s="29" t="s">
        <v>42</v>
      </c>
      <c r="B5" s="37" t="s">
        <v>47</v>
      </c>
      <c r="C5" s="32">
        <f>C6+C7</f>
        <v>45155512</v>
      </c>
      <c r="D5" s="32">
        <f>D6+D7</f>
        <v>46938002.7</v>
      </c>
      <c r="E5" s="28">
        <f>E6+E7</f>
        <v>50362893.800000004</v>
      </c>
    </row>
    <row r="6" spans="1:5" ht="18.75">
      <c r="A6" s="21" t="s">
        <v>31</v>
      </c>
      <c r="B6" s="36">
        <v>5470</v>
      </c>
      <c r="C6" s="33">
        <v>41633743.8</v>
      </c>
      <c r="D6" s="33">
        <v>44636239.2</v>
      </c>
      <c r="E6" s="23">
        <v>48147826.6</v>
      </c>
    </row>
    <row r="7" spans="1:5" ht="18.75">
      <c r="A7" s="21" t="s">
        <v>32</v>
      </c>
      <c r="B7" s="38" t="s">
        <v>48</v>
      </c>
      <c r="C7" s="33">
        <f>3523507-1738.8</f>
        <v>3521768.2</v>
      </c>
      <c r="D7" s="33">
        <f>2303502.3-1738.8</f>
        <v>2301763.5</v>
      </c>
      <c r="E7" s="23">
        <f>2216806-1738.8</f>
        <v>2215067.2</v>
      </c>
    </row>
    <row r="8" spans="1:5" ht="38.25" customHeight="1">
      <c r="A8" s="29" t="s">
        <v>43</v>
      </c>
      <c r="B8" s="39" t="s">
        <v>49</v>
      </c>
      <c r="C8" s="34">
        <v>47684043.82800001</v>
      </c>
      <c r="D8" s="34">
        <v>49875148</v>
      </c>
      <c r="E8" s="24">
        <v>50264845</v>
      </c>
    </row>
    <row r="9" spans="1:5" ht="18.75">
      <c r="A9" s="27" t="s">
        <v>34</v>
      </c>
      <c r="B9" s="39">
        <f>B5-B8</f>
        <v>-10804739.799999997</v>
      </c>
      <c r="C9" s="34">
        <f>C5-C8</f>
        <v>-2528531.828000009</v>
      </c>
      <c r="D9" s="35">
        <f>D5-D8</f>
        <v>-2937145.299999997</v>
      </c>
      <c r="E9" s="24">
        <f>E5-E8</f>
        <v>98048.80000000447</v>
      </c>
    </row>
    <row r="10" ht="110.25" customHeight="1">
      <c r="A10" s="1" t="s">
        <v>44</v>
      </c>
    </row>
    <row r="11" spans="2:4" ht="93.75" customHeight="1">
      <c r="B11" s="18"/>
      <c r="C11" s="18"/>
      <c r="D11" s="18"/>
    </row>
    <row r="12" spans="2:4" ht="12.75">
      <c r="B12" s="18"/>
      <c r="C12" s="18"/>
      <c r="D12" s="18"/>
    </row>
    <row r="13" spans="2:5" ht="12.75">
      <c r="B13" s="18"/>
      <c r="C13" s="18"/>
      <c r="D13" s="18"/>
      <c r="E13" s="18"/>
    </row>
    <row r="14" spans="2:5" ht="12.75">
      <c r="B14" s="18"/>
      <c r="C14" s="18"/>
      <c r="D14" s="18"/>
      <c r="E14" s="18"/>
    </row>
    <row r="15" spans="3:5" ht="12.75">
      <c r="C15" s="18"/>
      <c r="D15" s="18"/>
      <c r="E15" s="18"/>
    </row>
    <row r="16" spans="2:5" ht="12.75">
      <c r="B16" s="18"/>
      <c r="C16" s="18"/>
      <c r="D16" s="18"/>
      <c r="E16" s="18"/>
    </row>
    <row r="17" ht="12.75">
      <c r="B17" s="18"/>
    </row>
  </sheetData>
  <sheetProtection/>
  <mergeCells count="3">
    <mergeCell ref="A1:E1"/>
    <mergeCell ref="A3:A4"/>
    <mergeCell ref="B3:C3"/>
  </mergeCells>
  <printOptions/>
  <pageMargins left="0.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G1"/>
    </sheetView>
  </sheetViews>
  <sheetFormatPr defaultColWidth="33.140625" defaultRowHeight="15"/>
  <cols>
    <col min="1" max="1" width="39.28125" style="1" customWidth="1"/>
    <col min="2" max="2" width="19.00390625" style="1" customWidth="1"/>
    <col min="3" max="3" width="15.00390625" style="1" hidden="1" customWidth="1"/>
    <col min="4" max="4" width="18.421875" style="1" customWidth="1"/>
    <col min="5" max="5" width="17.140625" style="1" hidden="1" customWidth="1"/>
    <col min="6" max="6" width="18.28125" style="1" customWidth="1"/>
    <col min="7" max="7" width="14.28125" style="1" hidden="1" customWidth="1"/>
    <col min="8" max="16384" width="33.140625" style="1" customWidth="1"/>
  </cols>
  <sheetData>
    <row r="1" spans="1:7" ht="44.25" customHeight="1">
      <c r="A1" s="57" t="s">
        <v>40</v>
      </c>
      <c r="B1" s="57"/>
      <c r="C1" s="57"/>
      <c r="D1" s="57"/>
      <c r="E1" s="57"/>
      <c r="F1" s="57"/>
      <c r="G1" s="57"/>
    </row>
    <row r="2" spans="4:6" ht="15.75">
      <c r="D2" s="16"/>
      <c r="E2" s="16"/>
      <c r="F2" s="17" t="s">
        <v>29</v>
      </c>
    </row>
    <row r="3" spans="1:7" ht="18.75">
      <c r="A3" s="58" t="s">
        <v>1</v>
      </c>
      <c r="B3" s="60">
        <v>2012</v>
      </c>
      <c r="C3" s="61"/>
      <c r="D3" s="60">
        <v>2013</v>
      </c>
      <c r="E3" s="61"/>
      <c r="F3" s="31">
        <v>2014</v>
      </c>
      <c r="G3" s="30"/>
    </row>
    <row r="4" spans="1:7" ht="18" customHeight="1" hidden="1">
      <c r="A4" s="59"/>
      <c r="B4" s="22" t="s">
        <v>38</v>
      </c>
      <c r="C4" s="22" t="s">
        <v>39</v>
      </c>
      <c r="D4" s="22" t="s">
        <v>38</v>
      </c>
      <c r="E4" s="22" t="s">
        <v>39</v>
      </c>
      <c r="F4" s="22" t="s">
        <v>38</v>
      </c>
      <c r="G4" s="22" t="s">
        <v>39</v>
      </c>
    </row>
    <row r="5" spans="1:7" ht="38.25" customHeight="1">
      <c r="A5" s="29" t="s">
        <v>30</v>
      </c>
      <c r="B5" s="28">
        <f aca="true" t="shared" si="0" ref="B5:G5">B6+B7</f>
        <v>49998496</v>
      </c>
      <c r="C5" s="28">
        <f t="shared" si="0"/>
        <v>38937828</v>
      </c>
      <c r="D5" s="28">
        <f t="shared" si="0"/>
        <v>54020814</v>
      </c>
      <c r="E5" s="28">
        <f t="shared" si="0"/>
        <v>42254043</v>
      </c>
      <c r="F5" s="28">
        <f t="shared" si="0"/>
        <v>59223098</v>
      </c>
      <c r="G5" s="28">
        <f t="shared" si="0"/>
        <v>46742871</v>
      </c>
    </row>
    <row r="6" spans="1:7" ht="18.75">
      <c r="A6" s="21" t="s">
        <v>31</v>
      </c>
      <c r="B6" s="23">
        <v>46342586</v>
      </c>
      <c r="C6" s="23">
        <v>35281918</v>
      </c>
      <c r="D6" s="23">
        <v>51757305</v>
      </c>
      <c r="E6" s="23">
        <v>39990534</v>
      </c>
      <c r="F6" s="23">
        <v>57056671</v>
      </c>
      <c r="G6" s="23">
        <v>44576444</v>
      </c>
    </row>
    <row r="7" spans="1:7" ht="18.75">
      <c r="A7" s="21" t="s">
        <v>32</v>
      </c>
      <c r="B7" s="23">
        <v>3655910</v>
      </c>
      <c r="C7" s="23">
        <v>3655910</v>
      </c>
      <c r="D7" s="23">
        <v>2263509</v>
      </c>
      <c r="E7" s="23">
        <v>2263509</v>
      </c>
      <c r="F7" s="23">
        <v>2166427</v>
      </c>
      <c r="G7" s="23">
        <v>2166427</v>
      </c>
    </row>
    <row r="8" spans="1:7" ht="38.25" customHeight="1">
      <c r="A8" s="29" t="s">
        <v>33</v>
      </c>
      <c r="B8" s="24">
        <v>57156506</v>
      </c>
      <c r="C8" s="24">
        <v>42511710</v>
      </c>
      <c r="D8" s="24">
        <v>55533397</v>
      </c>
      <c r="E8" s="24">
        <v>42266844</v>
      </c>
      <c r="F8" s="24">
        <v>59378263</v>
      </c>
      <c r="G8" s="24">
        <v>46360723</v>
      </c>
    </row>
    <row r="9" spans="1:7" ht="18.75">
      <c r="A9" s="27" t="s">
        <v>34</v>
      </c>
      <c r="B9" s="24">
        <f aca="true" t="shared" si="1" ref="B9:G9">B5-B8</f>
        <v>-7158010</v>
      </c>
      <c r="C9" s="24">
        <f t="shared" si="1"/>
        <v>-3573882</v>
      </c>
      <c r="D9" s="25">
        <f t="shared" si="1"/>
        <v>-1512583</v>
      </c>
      <c r="E9" s="25">
        <f t="shared" si="1"/>
        <v>-12801</v>
      </c>
      <c r="F9" s="24">
        <f t="shared" si="1"/>
        <v>-155165</v>
      </c>
      <c r="G9" s="24">
        <f t="shared" si="1"/>
        <v>382148</v>
      </c>
    </row>
    <row r="11" spans="2:6" ht="12.75" hidden="1">
      <c r="B11" s="18"/>
      <c r="C11" s="18"/>
      <c r="D11" s="18">
        <f>D6*0.03</f>
        <v>1552719.15</v>
      </c>
      <c r="E11" s="18"/>
      <c r="F11" s="18"/>
    </row>
    <row r="12" spans="2:6" ht="12.75">
      <c r="B12" s="18"/>
      <c r="C12" s="18"/>
      <c r="D12" s="18"/>
      <c r="E12" s="18"/>
      <c r="F12" s="26"/>
    </row>
    <row r="13" spans="2:6" ht="12.75">
      <c r="B13" s="18"/>
      <c r="C13" s="18"/>
      <c r="D13" s="18"/>
      <c r="E13" s="18"/>
      <c r="F13" s="18"/>
    </row>
  </sheetData>
  <sheetProtection/>
  <mergeCells count="4">
    <mergeCell ref="B3:C3"/>
    <mergeCell ref="D3:E3"/>
    <mergeCell ref="A3:A4"/>
    <mergeCell ref="A1:G1"/>
  </mergeCells>
  <printOptions/>
  <pageMargins left="0.45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Рачкова</dc:creator>
  <cp:keywords/>
  <dc:description/>
  <cp:lastModifiedBy>User</cp:lastModifiedBy>
  <cp:lastPrinted>2014-03-18T08:54:12Z</cp:lastPrinted>
  <dcterms:created xsi:type="dcterms:W3CDTF">2009-10-24T10:55:31Z</dcterms:created>
  <dcterms:modified xsi:type="dcterms:W3CDTF">2014-05-12T06:11:17Z</dcterms:modified>
  <cp:category/>
  <cp:version/>
  <cp:contentType/>
  <cp:contentStatus/>
</cp:coreProperties>
</file>